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4\Anexo II\Para enviar en miles\"/>
    </mc:Choice>
  </mc:AlternateContent>
  <bookViews>
    <workbookView xWindow="0" yWindow="0" windowWidth="28800" windowHeight="123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0" i="28"/>
  <c r="G39" i="28"/>
  <c r="G8" i="28"/>
  <c r="G47" i="28"/>
  <c r="G33" i="28"/>
  <c r="G62" i="28"/>
  <c r="G61" i="28" s="1"/>
  <c r="G69" i="28"/>
  <c r="G46" i="28" l="1"/>
  <c r="G24" i="28"/>
  <c r="G7" i="28"/>
  <c r="G68" i="28"/>
  <c r="G80" i="28" l="1"/>
  <c r="I74" i="28" l="1"/>
  <c r="J70" i="28"/>
  <c r="I70" i="28"/>
  <c r="H70" i="28"/>
  <c r="E70" i="28"/>
  <c r="J50" i="28"/>
  <c r="H50" i="28"/>
  <c r="J39" i="28"/>
  <c r="I39" i="28"/>
  <c r="H39" i="28"/>
  <c r="E39" i="28"/>
  <c r="J10" i="28"/>
  <c r="I10" i="28"/>
  <c r="H10" i="28"/>
  <c r="J74" i="28" l="1"/>
  <c r="E74" i="28"/>
  <c r="H74" i="28"/>
  <c r="E47" i="28"/>
  <c r="E46" i="28" s="1"/>
  <c r="E25" i="28"/>
  <c r="E50" i="28"/>
  <c r="I50" i="28"/>
  <c r="E33" i="28"/>
  <c r="E8" i="28"/>
  <c r="H8" i="28"/>
  <c r="I8" i="28"/>
  <c r="J8" i="28"/>
  <c r="I33" i="28"/>
  <c r="E69" i="28" l="1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7" i="28"/>
  <c r="J46" i="28" s="1"/>
  <c r="H47" i="28"/>
  <c r="H46" i="28" s="1"/>
  <c r="E7" i="28"/>
  <c r="I62" i="28"/>
  <c r="I61" i="28" s="1"/>
  <c r="E62" i="28"/>
  <c r="E61" i="28" s="1"/>
  <c r="I47" i="28"/>
  <c r="I46" i="28" s="1"/>
  <c r="J33" i="28"/>
  <c r="H33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<sst xmlns="http://schemas.openxmlformats.org/spreadsheetml/2006/main" count="150" uniqueCount="95">
  <si>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</si>
  <si>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</si>
  <si>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</si>
  <si>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</si>
  <si>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</si>
  <si>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</si>
  <si>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</si>
  <si>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</si>
  <si>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</si>
  <si>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</si>
  <si>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</si>
  <si>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</si>
  <si>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</si>
  <si>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</si>
  <si>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</si>
  <si>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</si>
  <si>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</si>
  <si>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</si>
  <si>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</si>
  <si>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</si>
  <si>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</si>
  <si>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</si>
  <si>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</si>
  <si>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</si>
  <si>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</si>
  <si>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</si>
  <si>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</si>
  <si>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</si>
  <si>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</si>
  <si>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</si>
  <si>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</si>
  <si>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</si>
  <si>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</si>
  <si>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</si>
  <si>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</si>
  <si>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</si>
  <si>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</si>
  <si>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</si>
  <si>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</si>
  <si>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</si>
  <si>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</si>
  <si>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</si>
  <si>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</si>
  <si>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</si>
  <si>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</si>
  <si>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</si>
  <si>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</si>
  <si>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</si>
  <si>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</si>
  <si>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</si>
  <si>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</si>
  <si>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</si>
  <si>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</si>
  <si>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</si>
  <si>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</si>
  <si>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</si>
  <si>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</si>
  <si>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</si>
  <si>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</si>
  <si>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</si>
  <si>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</si>
  <si>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</si>
  <si>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</si>
  <si>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</si>
  <si>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</si>
  <si>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</si>
  <si>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</si>
  <si>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</si>
  <si>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</si>
  <si>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</si>
  <si>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</si>
  <si>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</si>
  <si>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</si>
  <si>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</si>
  <si>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</si>
  <si>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</si>
  <si>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</si>
  <si>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</si>
  <si>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</si>
  <si>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</si>
  <si>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</si>
  <si>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</si>
  <si>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</si>
  <si>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</si>
  <si>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</si>
  <si>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</si>
  <si>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</si>
  <si>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BID 1134 OC/AR -PROMEBA</t>
  </si>
  <si>
    <t>FONDO KUWAITI - Acueducto Interprovincial Santa Fe - Córdoba</t>
  </si>
  <si>
    <t>Título de Deuda Clase 2 vto. 2027</t>
  </si>
  <si>
    <t>Etapa JULIO 2024</t>
  </si>
  <si>
    <t>STOCK DE DEUDA AL 31-07-2024</t>
  </si>
  <si>
    <t>(2) Los servicios de la deuda corresponden al período de Enero-Julio 2024</t>
  </si>
  <si>
    <t>(4) El tipo de cambio utilizado para la conversión de deuda en moneda de origen extranjera a pesos corrientes es el correspondiente al cambio vendedor del Banco Nación del último día hábil del mes 31/7/2024 USD:$ 932</t>
  </si>
  <si>
    <t>EUR:$ 1008,4240 KWD:$ 3050,641.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</si>
</sst>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15" xfId="0" applyFon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0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2" customWidth="1"/>
    <col min="2" max="2" width="2.85546875" style="2" customWidth="1"/>
    <col min="3" max="3" width="71.5703125" style="2" customWidth="1"/>
    <col min="4" max="4" width="10" style="2" bestFit="1" customWidth="1"/>
    <col min="5" max="5" width="21.85546875" style="7" customWidth="1"/>
    <col min="6" max="6" width="15.5703125" style="7" customWidth="1"/>
    <col min="7" max="7" width="23.42578125" style="7" bestFit="1" customWidth="1"/>
    <col min="8" max="8" width="23.7109375" style="2" customWidth="1"/>
    <col min="9" max="9" width="22.140625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>
      <c r="B1" s="85" t="s">
        <v>0</v>
      </c>
      <c r="C1" s="85"/>
      <c r="D1" s="85"/>
      <c r="E1" s="85"/>
      <c r="F1" s="85"/>
      <c r="G1" s="85"/>
      <c r="H1" s="85"/>
      <c r="I1" s="85"/>
      <c r="J1" s="85"/>
    </row>
    <row r="2" spans="2:11">
      <c r="B2" s="86" t="s">
        <v>35</v>
      </c>
      <c r="C2" s="86"/>
      <c r="D2" s="86"/>
      <c r="E2" s="86"/>
      <c r="F2" s="86"/>
      <c r="G2" s="86"/>
      <c r="H2" s="86"/>
      <c r="I2" s="86"/>
      <c r="J2" s="86"/>
    </row>
    <row r="3" spans="2:11">
      <c r="B3" s="3" t="s">
        <v>1</v>
      </c>
      <c r="D3" s="3"/>
      <c r="E3" s="4"/>
      <c r="F3" s="4"/>
      <c r="G3" s="4"/>
      <c r="H3" s="3"/>
      <c r="I3" s="5"/>
      <c r="J3" s="6"/>
    </row>
    <row r="4" spans="2:11" ht="13.5" thickBot="1">
      <c r="B4" s="2" t="s">
        <v>90</v>
      </c>
      <c r="H4" s="6"/>
      <c r="J4" s="5"/>
    </row>
    <row r="5" spans="2:11" ht="13.5" thickBot="1">
      <c r="B5" s="87" t="s">
        <v>2</v>
      </c>
      <c r="C5" s="88"/>
      <c r="D5" s="91" t="s">
        <v>63</v>
      </c>
      <c r="E5" s="93" t="s">
        <v>91</v>
      </c>
      <c r="F5" s="93" t="s">
        <v>60</v>
      </c>
      <c r="G5" s="93" t="s">
        <v>61</v>
      </c>
      <c r="H5" s="95" t="s">
        <v>62</v>
      </c>
      <c r="I5" s="96"/>
      <c r="J5" s="97" t="s">
        <v>4</v>
      </c>
    </row>
    <row r="6" spans="2:11" ht="13.5" thickBot="1">
      <c r="B6" s="89"/>
      <c r="C6" s="90"/>
      <c r="D6" s="92"/>
      <c r="E6" s="94"/>
      <c r="F6" s="94"/>
      <c r="G6" s="94"/>
      <c r="H6" s="8" t="s">
        <v>28</v>
      </c>
      <c r="I6" s="9" t="s">
        <v>3</v>
      </c>
      <c r="J6" s="98"/>
    </row>
    <row r="7" spans="2:11" ht="13.5" thickBot="1">
      <c r="B7" s="83" t="s">
        <v>5</v>
      </c>
      <c r="C7" s="84"/>
      <c r="D7" s="10"/>
      <c r="E7" s="11">
        <f>E8+E10</f>
        <v>5081184.3242598278</v>
      </c>
      <c r="F7" s="11"/>
      <c r="G7" s="11">
        <f>G8+G10</f>
        <v>0</v>
      </c>
      <c r="H7" s="11">
        <f>H8+H10</f>
        <v>2107664.4954499993</v>
      </c>
      <c r="I7" s="11">
        <f>I8+I10</f>
        <v>245697.0097</v>
      </c>
      <c r="J7" s="11">
        <f>J8+J10</f>
        <v>0</v>
      </c>
    </row>
    <row r="8" spans="2:11" ht="13.5" customHeight="1">
      <c r="B8" s="12" t="s">
        <v>6</v>
      </c>
      <c r="C8" s="13"/>
      <c r="D8" s="14"/>
      <c r="E8" s="15">
        <f>SUM(E9:E9)</f>
        <v>1000566.4791498281</v>
      </c>
      <c r="F8" s="16"/>
      <c r="G8" s="17">
        <f>SUM(G9:G9)</f>
        <v>0</v>
      </c>
      <c r="H8" s="18">
        <f>SUM(H9:H9)</f>
        <v>90960.589019999999</v>
      </c>
      <c r="I8" s="15">
        <f>SUM(I9:I9)</f>
        <v>36211.39314</v>
      </c>
      <c r="J8" s="15">
        <f>SUM(J9:J9)</f>
        <v>0</v>
      </c>
      <c r="K8" s="19"/>
    </row>
    <row r="9" spans="2:11" ht="13.5" customHeight="1">
      <c r="B9" s="12"/>
      <c r="C9" s="13" t="s">
        <v>44</v>
      </c>
      <c r="D9" s="1" t="s">
        <v>7</v>
      </c>
      <c r="E9" s="20">
        <v>1000566.4791498281</v>
      </c>
      <c r="F9" s="21">
        <v>2030</v>
      </c>
      <c r="G9" s="20">
        <v>0</v>
      </c>
      <c r="H9" s="22">
        <v>90960.589019999999</v>
      </c>
      <c r="I9" s="20">
        <v>36211.39314</v>
      </c>
      <c r="J9" s="23">
        <v>0</v>
      </c>
      <c r="K9" s="19"/>
    </row>
    <row r="10" spans="2:11" ht="13.5" customHeight="1">
      <c r="B10" s="12" t="s">
        <v>40</v>
      </c>
      <c r="C10" s="13"/>
      <c r="D10" s="1"/>
      <c r="E10" s="15">
        <f>SUM(E11:E23)</f>
        <v>4080617.8451100001</v>
      </c>
      <c r="F10" s="16"/>
      <c r="G10" s="15">
        <f>SUM(G11:G23)</f>
        <v>0</v>
      </c>
      <c r="H10" s="15">
        <f>SUM(H11:H23)</f>
        <v>2016703.9064299995</v>
      </c>
      <c r="I10" s="15">
        <f>SUM(I11:I23)</f>
        <v>209485.61655999999</v>
      </c>
      <c r="J10" s="15">
        <f>SUM(J11:J23)</f>
        <v>0</v>
      </c>
      <c r="K10" s="19"/>
    </row>
    <row r="11" spans="2:11" ht="13.5" customHeight="1">
      <c r="B11" s="12"/>
      <c r="C11" s="13" t="s">
        <v>50</v>
      </c>
      <c r="D11" s="1" t="s">
        <v>7</v>
      </c>
      <c r="E11" s="20">
        <v>701050.16985000006</v>
      </c>
      <c r="F11" s="21">
        <v>2026</v>
      </c>
      <c r="G11" s="20">
        <v>0</v>
      </c>
      <c r="H11" s="22">
        <v>168574.29293999998</v>
      </c>
      <c r="I11" s="20">
        <v>36381.503200000006</v>
      </c>
      <c r="J11" s="23">
        <v>0</v>
      </c>
      <c r="K11" s="19"/>
    </row>
    <row r="12" spans="2:11" ht="13.5" customHeight="1">
      <c r="B12" s="12"/>
      <c r="C12" s="13" t="s">
        <v>51</v>
      </c>
      <c r="D12" s="1" t="s">
        <v>7</v>
      </c>
      <c r="E12" s="20">
        <v>422384.49024000001</v>
      </c>
      <c r="F12" s="21">
        <v>2026</v>
      </c>
      <c r="G12" s="20">
        <v>0</v>
      </c>
      <c r="H12" s="22">
        <v>101566.4354</v>
      </c>
      <c r="I12" s="20">
        <v>21919.94716</v>
      </c>
      <c r="J12" s="23">
        <v>0</v>
      </c>
      <c r="K12" s="19"/>
    </row>
    <row r="13" spans="2:11" ht="13.5" customHeight="1">
      <c r="B13" s="12"/>
      <c r="C13" s="13" t="s">
        <v>52</v>
      </c>
      <c r="D13" s="1" t="s">
        <v>7</v>
      </c>
      <c r="E13" s="20">
        <v>360750.73194999999</v>
      </c>
      <c r="F13" s="21">
        <v>2026</v>
      </c>
      <c r="G13" s="20">
        <v>0</v>
      </c>
      <c r="H13" s="22">
        <v>86746.002189999999</v>
      </c>
      <c r="I13" s="20">
        <v>18721.41892</v>
      </c>
      <c r="J13" s="23">
        <v>0</v>
      </c>
      <c r="K13" s="19"/>
    </row>
    <row r="14" spans="2:11" ht="13.5" customHeight="1">
      <c r="B14" s="12"/>
      <c r="C14" s="13" t="s">
        <v>53</v>
      </c>
      <c r="D14" s="1" t="s">
        <v>7</v>
      </c>
      <c r="E14" s="20">
        <v>615316.93848999997</v>
      </c>
      <c r="F14" s="21">
        <v>2026</v>
      </c>
      <c r="G14" s="20">
        <v>0</v>
      </c>
      <c r="H14" s="22">
        <v>147958.90831</v>
      </c>
      <c r="I14" s="20">
        <v>31932.315429999999</v>
      </c>
      <c r="J14" s="23">
        <v>0</v>
      </c>
      <c r="K14" s="19"/>
    </row>
    <row r="15" spans="2:11" ht="13.5" customHeight="1">
      <c r="B15" s="12"/>
      <c r="C15" s="13" t="s">
        <v>54</v>
      </c>
      <c r="D15" s="1" t="s">
        <v>7</v>
      </c>
      <c r="E15" s="20">
        <v>339885.38997000002</v>
      </c>
      <c r="F15" s="21">
        <v>2026</v>
      </c>
      <c r="G15" s="20">
        <v>0</v>
      </c>
      <c r="H15" s="22">
        <v>81728.728909999991</v>
      </c>
      <c r="I15" s="20">
        <v>17638.596960000003</v>
      </c>
      <c r="J15" s="23">
        <v>0</v>
      </c>
      <c r="K15" s="19"/>
    </row>
    <row r="16" spans="2:11" ht="13.5" customHeight="1">
      <c r="B16" s="12"/>
      <c r="C16" s="13" t="s">
        <v>59</v>
      </c>
      <c r="D16" s="1" t="s">
        <v>7</v>
      </c>
      <c r="E16" s="20">
        <v>589230.31530999998</v>
      </c>
      <c r="F16" s="21">
        <v>2026</v>
      </c>
      <c r="G16" s="20">
        <v>0</v>
      </c>
      <c r="H16" s="22">
        <v>120218.53241999999</v>
      </c>
      <c r="I16" s="20">
        <v>29934.904939999997</v>
      </c>
      <c r="J16" s="23">
        <v>0</v>
      </c>
      <c r="K16" s="19"/>
    </row>
    <row r="17" spans="2:11" ht="13.5" customHeight="1">
      <c r="B17" s="12"/>
      <c r="C17" s="13" t="s">
        <v>64</v>
      </c>
      <c r="D17" s="1" t="s">
        <v>7</v>
      </c>
      <c r="E17" s="20">
        <v>136887.64930000002</v>
      </c>
      <c r="F17" s="21">
        <v>2027</v>
      </c>
      <c r="G17" s="20">
        <v>0</v>
      </c>
      <c r="H17" s="22">
        <v>24909.374419999996</v>
      </c>
      <c r="I17" s="20">
        <v>6892.7821199999998</v>
      </c>
      <c r="J17" s="23">
        <v>0</v>
      </c>
      <c r="K17" s="19"/>
    </row>
    <row r="18" spans="2:11" ht="13.5" customHeight="1">
      <c r="B18" s="12"/>
      <c r="C18" s="13" t="s">
        <v>65</v>
      </c>
      <c r="D18" s="1" t="s">
        <v>7</v>
      </c>
      <c r="E18" s="20">
        <v>111260.02593</v>
      </c>
      <c r="F18" s="21">
        <v>2027</v>
      </c>
      <c r="G18" s="20">
        <v>0</v>
      </c>
      <c r="H18" s="22">
        <v>20245.929130000004</v>
      </c>
      <c r="I18" s="20">
        <v>5602.3397300000006</v>
      </c>
      <c r="J18" s="23">
        <v>0</v>
      </c>
      <c r="K18" s="19"/>
    </row>
    <row r="19" spans="2:11" ht="13.5" customHeight="1">
      <c r="B19" s="12"/>
      <c r="C19" s="13" t="s">
        <v>66</v>
      </c>
      <c r="D19" s="1" t="s">
        <v>7</v>
      </c>
      <c r="E19" s="20">
        <v>202307.61768999998</v>
      </c>
      <c r="F19" s="21">
        <v>2027</v>
      </c>
      <c r="G19" s="20">
        <v>0</v>
      </c>
      <c r="H19" s="22">
        <v>36813.812080000003</v>
      </c>
      <c r="I19" s="20">
        <v>10186.91121</v>
      </c>
      <c r="J19" s="23">
        <v>0</v>
      </c>
      <c r="K19" s="19"/>
    </row>
    <row r="20" spans="2:11" ht="13.5" customHeight="1">
      <c r="B20" s="12"/>
      <c r="C20" s="13" t="s">
        <v>67</v>
      </c>
      <c r="D20" s="1" t="s">
        <v>7</v>
      </c>
      <c r="E20" s="20">
        <v>149998.24846999999</v>
      </c>
      <c r="F20" s="21">
        <v>2027</v>
      </c>
      <c r="G20" s="20">
        <v>0</v>
      </c>
      <c r="H20" s="22">
        <v>27295.103349999998</v>
      </c>
      <c r="I20" s="20">
        <v>7552.9476099999993</v>
      </c>
      <c r="J20" s="23">
        <v>0</v>
      </c>
      <c r="K20" s="19"/>
    </row>
    <row r="21" spans="2:11" ht="13.5" customHeight="1">
      <c r="B21" s="12"/>
      <c r="C21" s="13" t="s">
        <v>68</v>
      </c>
      <c r="D21" s="1" t="s">
        <v>7</v>
      </c>
      <c r="E21" s="20">
        <v>440407.25039999996</v>
      </c>
      <c r="F21" s="21">
        <v>2027</v>
      </c>
      <c r="G21" s="20">
        <v>0</v>
      </c>
      <c r="H21" s="22">
        <v>80140.678509999983</v>
      </c>
      <c r="I21" s="20">
        <v>22176.078249999999</v>
      </c>
      <c r="J21" s="23">
        <v>0</v>
      </c>
      <c r="K21" s="19"/>
    </row>
    <row r="22" spans="2:11" ht="13.5" customHeight="1">
      <c r="B22" s="12"/>
      <c r="C22" s="13" t="s">
        <v>70</v>
      </c>
      <c r="D22" s="1" t="s">
        <v>7</v>
      </c>
      <c r="E22" s="20">
        <v>0</v>
      </c>
      <c r="F22" s="21">
        <v>2023</v>
      </c>
      <c r="G22" s="20">
        <v>0</v>
      </c>
      <c r="H22" s="22">
        <v>1117063.1024799997</v>
      </c>
      <c r="I22" s="20">
        <v>88.752960000000002</v>
      </c>
      <c r="J22" s="23">
        <v>0</v>
      </c>
      <c r="K22" s="19"/>
    </row>
    <row r="23" spans="2:11" ht="13.5" customHeight="1" thickBot="1">
      <c r="B23" s="12"/>
      <c r="C23" s="13" t="s">
        <v>71</v>
      </c>
      <c r="D23" s="1" t="s">
        <v>7</v>
      </c>
      <c r="E23" s="20">
        <v>11139.017510000001</v>
      </c>
      <c r="F23" s="21">
        <v>2026</v>
      </c>
      <c r="G23" s="20">
        <v>0</v>
      </c>
      <c r="H23" s="22">
        <v>3443.0062900000003</v>
      </c>
      <c r="I23" s="20">
        <v>457.11806999999993</v>
      </c>
      <c r="J23" s="23">
        <v>0</v>
      </c>
      <c r="K23" s="19"/>
    </row>
    <row r="24" spans="2:11" ht="13.5" thickBot="1">
      <c r="B24" s="83" t="s">
        <v>39</v>
      </c>
      <c r="C24" s="84"/>
      <c r="D24" s="10"/>
      <c r="E24" s="11">
        <f>E25+E33+E39</f>
        <v>251119405.58195999</v>
      </c>
      <c r="F24" s="24"/>
      <c r="G24" s="11">
        <f>G25+G33+G39</f>
        <v>327241.23207999999</v>
      </c>
      <c r="H24" s="25">
        <f>H25+H33+H39</f>
        <v>27002927.175960001</v>
      </c>
      <c r="I24" s="11">
        <f>I25+I33+I39</f>
        <v>11212273.898335503</v>
      </c>
      <c r="J24" s="11">
        <f>J25+J33+J39</f>
        <v>73194.786104496496</v>
      </c>
    </row>
    <row r="25" spans="2:11" ht="13.5" customHeight="1">
      <c r="B25" s="12" t="s">
        <v>41</v>
      </c>
      <c r="C25" s="13"/>
      <c r="D25" s="14"/>
      <c r="E25" s="18">
        <f>SUM(E26:E32)</f>
        <v>38730923.823400006</v>
      </c>
      <c r="F25" s="26"/>
      <c r="G25" s="17">
        <f>SUM(G26:G32)</f>
        <v>19208.312519999999</v>
      </c>
      <c r="H25" s="18">
        <f>SUM(H26:H32)</f>
        <v>2624974.5866800002</v>
      </c>
      <c r="I25" s="18">
        <f>SUM(I26:I32)</f>
        <v>1928869.0828105034</v>
      </c>
      <c r="J25" s="18">
        <f>SUM(J26:J32)</f>
        <v>13302.116049496492</v>
      </c>
      <c r="K25" s="19"/>
    </row>
    <row r="26" spans="2:11" ht="13.5" customHeight="1">
      <c r="B26" s="12"/>
      <c r="C26" s="27" t="s">
        <v>8</v>
      </c>
      <c r="D26" s="1" t="s">
        <v>26</v>
      </c>
      <c r="E26" s="23">
        <v>1038819.73656</v>
      </c>
      <c r="F26" s="28">
        <v>2025</v>
      </c>
      <c r="G26" s="20">
        <v>0</v>
      </c>
      <c r="H26" s="23">
        <v>468265.23744</v>
      </c>
      <c r="I26" s="23">
        <v>32193.88172550351</v>
      </c>
      <c r="J26" s="23">
        <v>12955.081584496491</v>
      </c>
      <c r="K26" s="19"/>
    </row>
    <row r="27" spans="2:11" ht="13.5" customHeight="1">
      <c r="B27" s="12"/>
      <c r="C27" s="27" t="s">
        <v>9</v>
      </c>
      <c r="D27" s="1" t="s">
        <v>26</v>
      </c>
      <c r="E27" s="23">
        <v>53491.664680000002</v>
      </c>
      <c r="F27" s="28">
        <v>2025</v>
      </c>
      <c r="G27" s="20">
        <v>0</v>
      </c>
      <c r="H27" s="23">
        <v>24217.102179999998</v>
      </c>
      <c r="I27" s="23">
        <v>1364.8908349999999</v>
      </c>
      <c r="J27" s="23">
        <v>341.22286500000001</v>
      </c>
      <c r="K27" s="19"/>
    </row>
    <row r="28" spans="2:11" ht="13.5" customHeight="1">
      <c r="B28" s="12"/>
      <c r="C28" s="29" t="s">
        <v>87</v>
      </c>
      <c r="D28" s="1" t="s">
        <v>26</v>
      </c>
      <c r="E28" s="23">
        <v>80467.892080000005</v>
      </c>
      <c r="F28" s="28">
        <v>2024</v>
      </c>
      <c r="G28" s="20">
        <v>0</v>
      </c>
      <c r="H28" s="23">
        <v>75287.834719999999</v>
      </c>
      <c r="I28" s="23">
        <v>4084.6049600000001</v>
      </c>
      <c r="J28" s="23">
        <v>0</v>
      </c>
      <c r="K28" s="19"/>
    </row>
    <row r="29" spans="2:11" ht="13.5" customHeight="1">
      <c r="B29" s="12"/>
      <c r="C29" s="29" t="s">
        <v>72</v>
      </c>
      <c r="D29" s="1" t="s">
        <v>26</v>
      </c>
      <c r="E29" s="23">
        <v>22855807.911800001</v>
      </c>
      <c r="F29" s="28">
        <v>2035</v>
      </c>
      <c r="G29" s="20">
        <v>0</v>
      </c>
      <c r="H29" s="23">
        <v>1949498.7600399998</v>
      </c>
      <c r="I29" s="23">
        <v>1440023.6599299998</v>
      </c>
      <c r="J29" s="23">
        <v>0</v>
      </c>
      <c r="K29" s="19"/>
    </row>
    <row r="30" spans="2:11" ht="13.5" customHeight="1">
      <c r="B30" s="12"/>
      <c r="C30" s="29" t="s">
        <v>81</v>
      </c>
      <c r="D30" s="1" t="s">
        <v>26</v>
      </c>
      <c r="E30" s="23">
        <v>11595339.72848</v>
      </c>
      <c r="F30" s="28">
        <v>2036</v>
      </c>
      <c r="G30" s="20">
        <v>19208.312519999999</v>
      </c>
      <c r="H30" s="23">
        <v>0</v>
      </c>
      <c r="I30" s="23">
        <v>347055.59966000001</v>
      </c>
      <c r="J30" s="23">
        <v>0</v>
      </c>
      <c r="K30" s="19"/>
    </row>
    <row r="31" spans="2:11" ht="13.5" customHeight="1">
      <c r="B31" s="12"/>
      <c r="C31" s="29" t="s">
        <v>85</v>
      </c>
      <c r="D31" s="1" t="s">
        <v>26</v>
      </c>
      <c r="E31" s="23">
        <v>1691701.4955199999</v>
      </c>
      <c r="F31" s="28">
        <v>2042</v>
      </c>
      <c r="G31" s="20">
        <v>0</v>
      </c>
      <c r="H31" s="23">
        <v>43865.652299999994</v>
      </c>
      <c r="I31" s="23">
        <v>54492.058499999999</v>
      </c>
      <c r="J31" s="23">
        <v>5.8115999999999994</v>
      </c>
      <c r="K31" s="19"/>
    </row>
    <row r="32" spans="2:11" ht="13.5" customHeight="1">
      <c r="B32" s="12"/>
      <c r="C32" s="29" t="s">
        <v>80</v>
      </c>
      <c r="D32" s="1" t="s">
        <v>26</v>
      </c>
      <c r="E32" s="23">
        <v>1415295.3942799999</v>
      </c>
      <c r="F32" s="28">
        <v>2036</v>
      </c>
      <c r="G32" s="20">
        <v>0</v>
      </c>
      <c r="H32" s="23">
        <v>63840</v>
      </c>
      <c r="I32" s="23">
        <v>49654.387200000005</v>
      </c>
      <c r="J32" s="23">
        <v>0</v>
      </c>
      <c r="K32" s="19"/>
    </row>
    <row r="33" spans="2:11" ht="13.5" customHeight="1">
      <c r="B33" s="12" t="s">
        <v>42</v>
      </c>
      <c r="C33" s="13"/>
      <c r="D33" s="1"/>
      <c r="E33" s="18">
        <f>SUM(E34:E38)</f>
        <v>51693695.239680007</v>
      </c>
      <c r="F33" s="26"/>
      <c r="G33" s="15">
        <f>SUM(G34:G38)</f>
        <v>308032.91956000001</v>
      </c>
      <c r="H33" s="18">
        <f>SUM(H34:H38)</f>
        <v>1018804.7061800001</v>
      </c>
      <c r="I33" s="15">
        <f>SUM(I34:I38)</f>
        <v>1757300.9114649999</v>
      </c>
      <c r="J33" s="15">
        <f>SUM(J34:J38)</f>
        <v>15656.176065000001</v>
      </c>
      <c r="K33" s="19"/>
    </row>
    <row r="34" spans="2:11" ht="13.5" customHeight="1">
      <c r="B34" s="12"/>
      <c r="C34" s="13" t="s">
        <v>27</v>
      </c>
      <c r="D34" s="1" t="s">
        <v>26</v>
      </c>
      <c r="E34" s="23">
        <v>8255585.5687600002</v>
      </c>
      <c r="F34" s="28">
        <v>2038</v>
      </c>
      <c r="G34" s="20">
        <v>0</v>
      </c>
      <c r="H34" s="23">
        <v>283871.74060000002</v>
      </c>
      <c r="I34" s="20">
        <v>280242.57591000001</v>
      </c>
      <c r="J34" s="20">
        <v>0</v>
      </c>
      <c r="K34" s="19"/>
    </row>
    <row r="35" spans="2:11" ht="13.5" customHeight="1">
      <c r="B35" s="12"/>
      <c r="C35" s="29" t="s">
        <v>76</v>
      </c>
      <c r="D35" s="1" t="s">
        <v>26</v>
      </c>
      <c r="E35" s="23">
        <v>890054.27752</v>
      </c>
      <c r="F35" s="28">
        <v>2046</v>
      </c>
      <c r="G35" s="20">
        <v>0</v>
      </c>
      <c r="H35" s="23">
        <v>19718.456489999997</v>
      </c>
      <c r="I35" s="20">
        <v>28467.920180000001</v>
      </c>
      <c r="J35" s="20">
        <v>0</v>
      </c>
      <c r="K35" s="19"/>
    </row>
    <row r="36" spans="2:11" ht="13.5" customHeight="1">
      <c r="B36" s="12"/>
      <c r="C36" s="29" t="s">
        <v>84</v>
      </c>
      <c r="D36" s="1" t="s">
        <v>26</v>
      </c>
      <c r="E36" s="23">
        <v>10555439.655959999</v>
      </c>
      <c r="F36" s="28">
        <v>2037</v>
      </c>
      <c r="G36" s="20">
        <v>308032.91956000001</v>
      </c>
      <c r="H36" s="23">
        <v>0</v>
      </c>
      <c r="I36" s="20">
        <v>345408.08893000003</v>
      </c>
      <c r="J36" s="20">
        <v>0</v>
      </c>
      <c r="K36" s="19"/>
    </row>
    <row r="37" spans="2:11" ht="13.5" customHeight="1">
      <c r="B37" s="12"/>
      <c r="C37" s="29" t="s">
        <v>86</v>
      </c>
      <c r="D37" s="1" t="s">
        <v>26</v>
      </c>
      <c r="E37" s="23">
        <v>9330461.3831200004</v>
      </c>
      <c r="F37" s="28">
        <v>2050</v>
      </c>
      <c r="G37" s="20">
        <v>0</v>
      </c>
      <c r="H37" s="23">
        <v>0</v>
      </c>
      <c r="I37" s="20">
        <v>560211.6251249999</v>
      </c>
      <c r="J37" s="20">
        <v>15656.176065000001</v>
      </c>
      <c r="K37" s="19"/>
    </row>
    <row r="38" spans="2:11" ht="13.5" customHeight="1">
      <c r="B38" s="12"/>
      <c r="C38" s="13" t="s">
        <v>25</v>
      </c>
      <c r="D38" s="1" t="s">
        <v>26</v>
      </c>
      <c r="E38" s="23">
        <v>22662154.354320001</v>
      </c>
      <c r="F38" s="28">
        <v>2038</v>
      </c>
      <c r="G38" s="20">
        <v>0</v>
      </c>
      <c r="H38" s="23">
        <v>715214.50909000007</v>
      </c>
      <c r="I38" s="20">
        <v>542970.70132000011</v>
      </c>
      <c r="J38" s="20">
        <v>0</v>
      </c>
      <c r="K38" s="19"/>
    </row>
    <row r="39" spans="2:11" ht="13.5" customHeight="1">
      <c r="B39" s="12" t="s">
        <v>20</v>
      </c>
      <c r="C39" s="13"/>
      <c r="D39" s="1"/>
      <c r="E39" s="18">
        <f>SUM(E40:E44)</f>
        <v>160694786.51887998</v>
      </c>
      <c r="F39" s="26"/>
      <c r="G39" s="15">
        <f t="shared" ref="G39:J39" si="0">SUM(G40:G44)</f>
        <v>0</v>
      </c>
      <c r="H39" s="18">
        <f t="shared" si="0"/>
        <v>23359147.883099999</v>
      </c>
      <c r="I39" s="18">
        <f t="shared" si="0"/>
        <v>7526103.9040600006</v>
      </c>
      <c r="J39" s="18">
        <f t="shared" si="0"/>
        <v>44236.493990000003</v>
      </c>
      <c r="K39" s="19"/>
    </row>
    <row r="40" spans="2:11" ht="13.5" customHeight="1">
      <c r="B40" s="12"/>
      <c r="C40" s="13" t="s">
        <v>45</v>
      </c>
      <c r="D40" s="1" t="s">
        <v>26</v>
      </c>
      <c r="E40" s="23">
        <v>20296888.909599997</v>
      </c>
      <c r="F40" s="28">
        <v>2028</v>
      </c>
      <c r="G40" s="20">
        <v>0</v>
      </c>
      <c r="H40" s="23">
        <v>4764977.7738899998</v>
      </c>
      <c r="I40" s="20">
        <v>1705166.7870399999</v>
      </c>
      <c r="J40" s="20">
        <v>0</v>
      </c>
      <c r="K40" s="19"/>
    </row>
    <row r="41" spans="2:11" ht="13.5" customHeight="1">
      <c r="B41" s="12"/>
      <c r="C41" s="13" t="s">
        <v>82</v>
      </c>
      <c r="D41" s="1" t="s">
        <v>26</v>
      </c>
      <c r="E41" s="23">
        <v>69900000</v>
      </c>
      <c r="F41" s="28">
        <v>2036</v>
      </c>
      <c r="G41" s="20">
        <v>0</v>
      </c>
      <c r="H41" s="23">
        <v>0</v>
      </c>
      <c r="I41" s="20">
        <v>2648801.6681599999</v>
      </c>
      <c r="J41" s="20">
        <v>0</v>
      </c>
      <c r="K41" s="19"/>
    </row>
    <row r="42" spans="2:11" ht="13.5" customHeight="1">
      <c r="B42" s="12"/>
      <c r="C42" s="13" t="s">
        <v>48</v>
      </c>
      <c r="D42" s="1" t="s">
        <v>26</v>
      </c>
      <c r="E42" s="23">
        <v>11682620</v>
      </c>
      <c r="F42" s="28">
        <v>2025</v>
      </c>
      <c r="G42" s="20">
        <v>0</v>
      </c>
      <c r="H42" s="23">
        <v>11067446.25</v>
      </c>
      <c r="I42" s="20">
        <v>1117750.6799239628</v>
      </c>
      <c r="J42" s="20">
        <v>24247.412696037361</v>
      </c>
      <c r="K42" s="19"/>
    </row>
    <row r="43" spans="2:11" ht="13.5" customHeight="1">
      <c r="B43" s="12"/>
      <c r="C43" s="13" t="s">
        <v>49</v>
      </c>
      <c r="D43" s="1" t="s">
        <v>26</v>
      </c>
      <c r="E43" s="23">
        <v>9723090</v>
      </c>
      <c r="F43" s="28">
        <v>2025</v>
      </c>
      <c r="G43" s="20">
        <v>0</v>
      </c>
      <c r="H43" s="23">
        <v>5533723.125</v>
      </c>
      <c r="I43" s="20">
        <v>744869.4075560373</v>
      </c>
      <c r="J43" s="20">
        <v>19989.081293962638</v>
      </c>
      <c r="K43" s="19"/>
    </row>
    <row r="44" spans="2:11" ht="13.5" customHeight="1" thickBot="1">
      <c r="B44" s="12"/>
      <c r="C44" s="13" t="s">
        <v>69</v>
      </c>
      <c r="D44" s="30" t="s">
        <v>26</v>
      </c>
      <c r="E44" s="23">
        <v>49092187.609279998</v>
      </c>
      <c r="F44" s="28">
        <v>2036</v>
      </c>
      <c r="G44" s="31">
        <v>0</v>
      </c>
      <c r="H44" s="23">
        <v>1993000.7342100001</v>
      </c>
      <c r="I44" s="20">
        <v>1309515.3613800001</v>
      </c>
      <c r="J44" s="20">
        <v>0</v>
      </c>
      <c r="K44" s="19"/>
    </row>
    <row r="45" spans="2:11" ht="13.5" thickBot="1">
      <c r="B45" s="83" t="s">
        <v>10</v>
      </c>
      <c r="C45" s="84"/>
      <c r="D45" s="30"/>
      <c r="E45" s="11">
        <v>0</v>
      </c>
      <c r="F45" s="24"/>
      <c r="G45" s="11">
        <v>0</v>
      </c>
      <c r="H45" s="25">
        <v>0</v>
      </c>
      <c r="I45" s="11">
        <v>0</v>
      </c>
      <c r="J45" s="11">
        <v>0</v>
      </c>
    </row>
    <row r="46" spans="2:11" ht="13.5" thickBot="1">
      <c r="B46" s="83" t="s">
        <v>38</v>
      </c>
      <c r="C46" s="84"/>
      <c r="D46" s="10"/>
      <c r="E46" s="11">
        <f>E47+E50+E53+E54+E55+E56+E57+E58</f>
        <v>189857335.52771679</v>
      </c>
      <c r="F46" s="24"/>
      <c r="G46" s="11">
        <f>G47+G50+G53+G54+G55+G56+G57+G58</f>
        <v>6689316.4545189999</v>
      </c>
      <c r="H46" s="11">
        <f>H47+H50+H53+H54+H55+H56+H57+H58</f>
        <v>13288141.96415</v>
      </c>
      <c r="I46" s="11">
        <f>I47+I50+I53+I54+I55+I56+I57+I58</f>
        <v>1909366.8905399998</v>
      </c>
      <c r="J46" s="11">
        <f>J47+J50+J53+J54+J55+J56+J57+J58</f>
        <v>25188.240000000002</v>
      </c>
    </row>
    <row r="47" spans="2:11" ht="13.5" customHeight="1">
      <c r="B47" s="12" t="s">
        <v>36</v>
      </c>
      <c r="C47" s="32"/>
      <c r="D47" s="14"/>
      <c r="E47" s="18">
        <f>SUM(E48:E49)</f>
        <v>23830982.767999999</v>
      </c>
      <c r="F47" s="26"/>
      <c r="G47" s="17">
        <f t="shared" ref="G47" si="1">SUM(G48:G49)</f>
        <v>0</v>
      </c>
      <c r="H47" s="18">
        <f t="shared" ref="H47:J47" si="2">SUM(H48:H49)</f>
        <v>0</v>
      </c>
      <c r="I47" s="15">
        <f t="shared" si="2"/>
        <v>0</v>
      </c>
      <c r="J47" s="15">
        <f t="shared" si="2"/>
        <v>0</v>
      </c>
      <c r="K47" s="19"/>
    </row>
    <row r="48" spans="2:11" ht="13.5" customHeight="1">
      <c r="B48" s="12"/>
      <c r="C48" s="13" t="s">
        <v>11</v>
      </c>
      <c r="D48" s="1" t="s">
        <v>26</v>
      </c>
      <c r="E48" s="23">
        <v>9144038.4000000004</v>
      </c>
      <c r="F48" s="28">
        <v>2030</v>
      </c>
      <c r="G48" s="20">
        <v>0</v>
      </c>
      <c r="H48" s="23">
        <v>0</v>
      </c>
      <c r="I48" s="20">
        <v>0</v>
      </c>
      <c r="J48" s="20">
        <v>0</v>
      </c>
      <c r="K48" s="19"/>
    </row>
    <row r="49" spans="2:11" ht="13.5" customHeight="1">
      <c r="B49" s="12"/>
      <c r="C49" s="13" t="s">
        <v>12</v>
      </c>
      <c r="D49" s="1" t="s">
        <v>26</v>
      </c>
      <c r="E49" s="23">
        <v>14686944.368000001</v>
      </c>
      <c r="F49" s="28">
        <v>2030</v>
      </c>
      <c r="G49" s="20">
        <v>0</v>
      </c>
      <c r="H49" s="23">
        <v>0</v>
      </c>
      <c r="I49" s="20">
        <v>0</v>
      </c>
      <c r="J49" s="20">
        <v>0</v>
      </c>
      <c r="K49" s="19"/>
    </row>
    <row r="50" spans="2:11" ht="14.25" customHeight="1">
      <c r="B50" s="12" t="s">
        <v>13</v>
      </c>
      <c r="C50" s="13"/>
      <c r="D50" s="1"/>
      <c r="E50" s="18">
        <f>SUM(E51:E52)</f>
        <v>9020226.8599999994</v>
      </c>
      <c r="F50" s="26"/>
      <c r="G50" s="15">
        <f t="shared" ref="G50:J50" si="3">SUM(G51:G52)</f>
        <v>0</v>
      </c>
      <c r="H50" s="18">
        <f t="shared" si="3"/>
        <v>0</v>
      </c>
      <c r="I50" s="18">
        <f t="shared" si="3"/>
        <v>0</v>
      </c>
      <c r="J50" s="18">
        <f t="shared" si="3"/>
        <v>0</v>
      </c>
      <c r="K50" s="19"/>
    </row>
    <row r="51" spans="2:11" ht="13.5" customHeight="1">
      <c r="B51" s="12"/>
      <c r="C51" s="13" t="s">
        <v>14</v>
      </c>
      <c r="D51" s="1" t="s">
        <v>26</v>
      </c>
      <c r="E51" s="23">
        <v>623805.30799999996</v>
      </c>
      <c r="F51" s="28">
        <v>2030</v>
      </c>
      <c r="G51" s="20">
        <v>0</v>
      </c>
      <c r="H51" s="23">
        <v>0</v>
      </c>
      <c r="I51" s="20">
        <v>0</v>
      </c>
      <c r="J51" s="20">
        <v>0</v>
      </c>
      <c r="K51" s="19"/>
    </row>
    <row r="52" spans="2:11" ht="13.5" customHeight="1">
      <c r="B52" s="12"/>
      <c r="C52" s="13" t="s">
        <v>15</v>
      </c>
      <c r="D52" s="1" t="s">
        <v>26</v>
      </c>
      <c r="E52" s="23">
        <v>8396421.5519999992</v>
      </c>
      <c r="F52" s="28">
        <v>2030</v>
      </c>
      <c r="G52" s="20">
        <v>0</v>
      </c>
      <c r="H52" s="23">
        <v>0</v>
      </c>
      <c r="I52" s="20">
        <v>0</v>
      </c>
      <c r="J52" s="20">
        <v>0</v>
      </c>
      <c r="K52" s="19"/>
    </row>
    <row r="53" spans="2:11" ht="13.5" customHeight="1">
      <c r="B53" s="12" t="s">
        <v>56</v>
      </c>
      <c r="C53" s="13"/>
      <c r="D53" s="1" t="s">
        <v>55</v>
      </c>
      <c r="E53" s="23">
        <v>11269726.514561599</v>
      </c>
      <c r="F53" s="28">
        <v>2026</v>
      </c>
      <c r="G53" s="20">
        <v>0</v>
      </c>
      <c r="H53" s="23">
        <v>2057133.8773399999</v>
      </c>
      <c r="I53" s="20">
        <v>87001.74953999999</v>
      </c>
      <c r="J53" s="20">
        <v>0</v>
      </c>
      <c r="K53" s="19"/>
    </row>
    <row r="54" spans="2:11" ht="13.5" customHeight="1">
      <c r="B54" s="12" t="s">
        <v>57</v>
      </c>
      <c r="C54" s="13"/>
      <c r="D54" s="1" t="s">
        <v>55</v>
      </c>
      <c r="E54" s="23">
        <v>6001807.2815338392</v>
      </c>
      <c r="F54" s="28">
        <v>2030</v>
      </c>
      <c r="G54" s="20">
        <v>0</v>
      </c>
      <c r="H54" s="23">
        <v>885793.14610999997</v>
      </c>
      <c r="I54" s="20">
        <v>96702.827659999995</v>
      </c>
      <c r="J54" s="20">
        <v>0</v>
      </c>
      <c r="K54" s="19"/>
    </row>
    <row r="55" spans="2:11" ht="13.5" customHeight="1">
      <c r="B55" s="12" t="s">
        <v>58</v>
      </c>
      <c r="C55" s="13"/>
      <c r="D55" s="1" t="s">
        <v>55</v>
      </c>
      <c r="E55" s="23">
        <v>47644072.819769837</v>
      </c>
      <c r="F55" s="28">
        <v>2030</v>
      </c>
      <c r="G55" s="20">
        <v>0</v>
      </c>
      <c r="H55" s="23">
        <v>4867556.85109</v>
      </c>
      <c r="I55" s="20">
        <v>495365.95878999995</v>
      </c>
      <c r="J55" s="20">
        <v>0</v>
      </c>
      <c r="K55" s="19"/>
    </row>
    <row r="56" spans="2:11" ht="13.5" customHeight="1">
      <c r="B56" s="12" t="s">
        <v>73</v>
      </c>
      <c r="C56" s="13"/>
      <c r="D56" s="1" t="s">
        <v>55</v>
      </c>
      <c r="E56" s="23">
        <v>47050576.77397304</v>
      </c>
      <c r="F56" s="28">
        <v>2031</v>
      </c>
      <c r="G56" s="20">
        <v>0</v>
      </c>
      <c r="H56" s="23">
        <v>4383230.40068</v>
      </c>
      <c r="I56" s="20">
        <v>640173.73978999991</v>
      </c>
      <c r="J56" s="20">
        <v>25188.240000000002</v>
      </c>
      <c r="K56" s="19"/>
    </row>
    <row r="57" spans="2:11" ht="13.5" customHeight="1">
      <c r="B57" s="12" t="s">
        <v>74</v>
      </c>
      <c r="C57" s="13"/>
      <c r="D57" s="1" t="s">
        <v>75</v>
      </c>
      <c r="E57" s="23">
        <v>43471634.240848079</v>
      </c>
      <c r="F57" s="28">
        <v>2043</v>
      </c>
      <c r="G57" s="20">
        <v>5260953.6462040003</v>
      </c>
      <c r="H57" s="23">
        <v>1094427.6889300002</v>
      </c>
      <c r="I57" s="20">
        <v>582661.65396000003</v>
      </c>
      <c r="J57" s="20">
        <v>0</v>
      </c>
      <c r="K57" s="19"/>
    </row>
    <row r="58" spans="2:11" ht="13.5" customHeight="1" thickBot="1">
      <c r="B58" s="12" t="s">
        <v>88</v>
      </c>
      <c r="C58" s="13"/>
      <c r="D58" s="30" t="s">
        <v>75</v>
      </c>
      <c r="E58" s="23">
        <v>1568308.2690303491</v>
      </c>
      <c r="F58" s="28">
        <v>2042</v>
      </c>
      <c r="G58" s="20">
        <v>1428362.808315</v>
      </c>
      <c r="H58" s="23">
        <v>0</v>
      </c>
      <c r="I58" s="20">
        <v>7460.9607999999998</v>
      </c>
      <c r="J58" s="20">
        <v>0</v>
      </c>
      <c r="K58" s="19"/>
    </row>
    <row r="59" spans="2:11" ht="13.5" thickBot="1">
      <c r="B59" s="83" t="s">
        <v>20</v>
      </c>
      <c r="C59" s="84"/>
      <c r="D59" s="30"/>
      <c r="E59" s="11">
        <v>0</v>
      </c>
      <c r="F59" s="24"/>
      <c r="G59" s="11">
        <v>0</v>
      </c>
      <c r="H59" s="25">
        <v>0</v>
      </c>
      <c r="I59" s="11">
        <v>0</v>
      </c>
      <c r="J59" s="11">
        <v>0</v>
      </c>
    </row>
    <row r="60" spans="2:11" ht="13.5" thickBot="1">
      <c r="B60" s="83" t="s">
        <v>43</v>
      </c>
      <c r="C60" s="84"/>
      <c r="D60" s="10"/>
      <c r="E60" s="11">
        <v>0</v>
      </c>
      <c r="F60" s="24"/>
      <c r="G60" s="11">
        <v>0</v>
      </c>
      <c r="H60" s="25">
        <v>0</v>
      </c>
      <c r="I60" s="11">
        <v>0</v>
      </c>
      <c r="J60" s="11">
        <v>0</v>
      </c>
    </row>
    <row r="61" spans="2:11" ht="13.5" thickBot="1">
      <c r="B61" s="83" t="s">
        <v>16</v>
      </c>
      <c r="C61" s="84"/>
      <c r="D61" s="10"/>
      <c r="E61" s="11">
        <f>E62+E64+E65</f>
        <v>59925029.236440003</v>
      </c>
      <c r="F61" s="24"/>
      <c r="G61" s="11">
        <f>G62+G64+G65</f>
        <v>0</v>
      </c>
      <c r="H61" s="25">
        <f>H62+H64+H65</f>
        <v>3782821.0533499997</v>
      </c>
      <c r="I61" s="11">
        <f>I62+I64+I65</f>
        <v>1820524.5613800001</v>
      </c>
      <c r="J61" s="11">
        <f>J62+J64+J65</f>
        <v>0</v>
      </c>
    </row>
    <row r="62" spans="2:11" ht="13.5" customHeight="1">
      <c r="B62" s="12" t="s">
        <v>41</v>
      </c>
      <c r="C62" s="13"/>
      <c r="D62" s="1"/>
      <c r="E62" s="15">
        <f>SUM(E63:E63)</f>
        <v>59925029.236440003</v>
      </c>
      <c r="F62" s="16"/>
      <c r="G62" s="15">
        <f>SUM(G63:G63)</f>
        <v>0</v>
      </c>
      <c r="H62" s="18">
        <f>SUM(H63:H63)</f>
        <v>3782821.0533499997</v>
      </c>
      <c r="I62" s="15">
        <f>SUM(I63:I63)</f>
        <v>1820524.5613800001</v>
      </c>
      <c r="J62" s="15">
        <f>SUM(J63:J63)</f>
        <v>0</v>
      </c>
      <c r="K62" s="19"/>
    </row>
    <row r="63" spans="2:11" ht="13.5" customHeight="1">
      <c r="B63" s="12"/>
      <c r="C63" s="13" t="s">
        <v>17</v>
      </c>
      <c r="D63" s="1" t="s">
        <v>26</v>
      </c>
      <c r="E63" s="20">
        <v>59925029.236440003</v>
      </c>
      <c r="F63" s="21">
        <v>2031</v>
      </c>
      <c r="G63" s="20">
        <v>0</v>
      </c>
      <c r="H63" s="23">
        <v>3782821.0533499997</v>
      </c>
      <c r="I63" s="20">
        <v>1820524.5613800001</v>
      </c>
      <c r="J63" s="20">
        <v>0</v>
      </c>
      <c r="K63" s="19"/>
    </row>
    <row r="64" spans="2:11" ht="13.5" customHeight="1">
      <c r="B64" s="12" t="s">
        <v>42</v>
      </c>
      <c r="C64" s="13"/>
      <c r="D64" s="1"/>
      <c r="E64" s="15">
        <v>0</v>
      </c>
      <c r="F64" s="26"/>
      <c r="G64" s="15">
        <v>0</v>
      </c>
      <c r="H64" s="26">
        <v>0</v>
      </c>
      <c r="I64" s="15">
        <v>0</v>
      </c>
      <c r="J64" s="15">
        <v>0</v>
      </c>
      <c r="K64" s="19"/>
    </row>
    <row r="65" spans="2:11" ht="13.5" customHeight="1" thickBot="1">
      <c r="B65" s="12" t="s">
        <v>20</v>
      </c>
      <c r="C65" s="13"/>
      <c r="D65" s="1"/>
      <c r="E65" s="20">
        <v>0</v>
      </c>
      <c r="F65" s="22"/>
      <c r="G65" s="20">
        <v>0</v>
      </c>
      <c r="H65" s="23">
        <v>0</v>
      </c>
      <c r="I65" s="20">
        <v>0</v>
      </c>
      <c r="J65" s="20">
        <v>0</v>
      </c>
      <c r="K65" s="19"/>
    </row>
    <row r="66" spans="2:11" ht="13.5" thickBot="1">
      <c r="B66" s="83" t="s">
        <v>18</v>
      </c>
      <c r="C66" s="84"/>
      <c r="D66" s="10"/>
      <c r="E66" s="11">
        <f>E67</f>
        <v>898.62993703137499</v>
      </c>
      <c r="F66" s="24"/>
      <c r="G66" s="11">
        <f t="shared" ref="G66:J66" si="4">G67</f>
        <v>0</v>
      </c>
      <c r="H66" s="25">
        <f t="shared" si="4"/>
        <v>0</v>
      </c>
      <c r="I66" s="11">
        <f t="shared" si="4"/>
        <v>0</v>
      </c>
      <c r="J66" s="11">
        <f t="shared" si="4"/>
        <v>0</v>
      </c>
    </row>
    <row r="67" spans="2:11" ht="13.5" customHeight="1" thickBot="1">
      <c r="B67" s="12"/>
      <c r="C67" s="13" t="s">
        <v>19</v>
      </c>
      <c r="D67" s="1" t="s">
        <v>7</v>
      </c>
      <c r="E67" s="20">
        <v>898.62993703137499</v>
      </c>
      <c r="F67" s="22"/>
      <c r="G67" s="20">
        <v>0</v>
      </c>
      <c r="H67" s="23">
        <v>0</v>
      </c>
      <c r="I67" s="20">
        <v>0</v>
      </c>
      <c r="J67" s="20">
        <v>0</v>
      </c>
      <c r="K67" s="19"/>
    </row>
    <row r="68" spans="2:11" ht="13.5" thickBot="1">
      <c r="B68" s="83" t="s">
        <v>29</v>
      </c>
      <c r="C68" s="84"/>
      <c r="D68" s="14"/>
      <c r="E68" s="11">
        <f>E69+E74</f>
        <v>1463028726.6466537</v>
      </c>
      <c r="F68" s="24"/>
      <c r="G68" s="11">
        <f>SUM(G69,G74)</f>
        <v>120000000</v>
      </c>
      <c r="H68" s="25">
        <f>SUM(H69,H74)</f>
        <v>132806147.34535</v>
      </c>
      <c r="I68" s="11">
        <f>SUM(I69,I74)</f>
        <v>63362599.312205225</v>
      </c>
      <c r="J68" s="11">
        <f>SUM(J69,J74)</f>
        <v>39725.380917243994</v>
      </c>
    </row>
    <row r="69" spans="2:11" ht="12.75" customHeight="1">
      <c r="B69" s="12" t="s">
        <v>30</v>
      </c>
      <c r="C69" s="13"/>
      <c r="D69" s="14"/>
      <c r="E69" s="18">
        <f>E70+E73</f>
        <v>220318801.72902262</v>
      </c>
      <c r="F69" s="17"/>
      <c r="G69" s="33">
        <f>G70+G73</f>
        <v>120000000</v>
      </c>
      <c r="H69" s="18">
        <f>H70+H73</f>
        <v>24639515.86445</v>
      </c>
      <c r="I69" s="15">
        <f>I70+I73</f>
        <v>4808932.473172755</v>
      </c>
      <c r="J69" s="15">
        <f>J70+J73</f>
        <v>38386.617557243997</v>
      </c>
      <c r="K69" s="19"/>
    </row>
    <row r="70" spans="2:11" ht="12.75" customHeight="1">
      <c r="B70" s="12" t="s">
        <v>31</v>
      </c>
      <c r="C70" s="13"/>
      <c r="D70" s="1"/>
      <c r="E70" s="18">
        <f>SUM(E71:E72)</f>
        <v>220318801.72902262</v>
      </c>
      <c r="F70" s="15"/>
      <c r="G70" s="18">
        <f>SUM(G71:G72)</f>
        <v>120000000</v>
      </c>
      <c r="H70" s="18">
        <f t="shared" ref="H70:J70" si="5">SUM(H71:H72)</f>
        <v>24639515.86445</v>
      </c>
      <c r="I70" s="18">
        <f t="shared" si="5"/>
        <v>4808932.473172755</v>
      </c>
      <c r="J70" s="18">
        <f t="shared" si="5"/>
        <v>38386.617557243997</v>
      </c>
      <c r="K70" s="19"/>
    </row>
    <row r="71" spans="2:11" ht="12.75" customHeight="1">
      <c r="B71" s="12"/>
      <c r="C71" s="13" t="s">
        <v>47</v>
      </c>
      <c r="D71" s="1" t="s">
        <v>26</v>
      </c>
      <c r="E71" s="23">
        <v>78637500</v>
      </c>
      <c r="F71" s="21">
        <v>2026</v>
      </c>
      <c r="G71" s="23">
        <v>0</v>
      </c>
      <c r="H71" s="23">
        <v>24639515.86445</v>
      </c>
      <c r="I71" s="20">
        <v>4808932.473172755</v>
      </c>
      <c r="J71" s="20">
        <v>38386.617557243997</v>
      </c>
      <c r="K71" s="19"/>
    </row>
    <row r="72" spans="2:11" ht="12.75" customHeight="1">
      <c r="B72" s="12"/>
      <c r="C72" s="13" t="s">
        <v>89</v>
      </c>
      <c r="D72" s="1" t="s">
        <v>7</v>
      </c>
      <c r="E72" s="23">
        <v>141681301.72902262</v>
      </c>
      <c r="F72" s="21">
        <v>2027</v>
      </c>
      <c r="G72" s="23">
        <v>120000000</v>
      </c>
      <c r="H72" s="23">
        <v>0</v>
      </c>
      <c r="I72" s="20">
        <v>0</v>
      </c>
      <c r="J72" s="20">
        <v>0</v>
      </c>
      <c r="K72" s="19"/>
    </row>
    <row r="73" spans="2:11" ht="12.75" customHeight="1">
      <c r="B73" s="12" t="s">
        <v>32</v>
      </c>
      <c r="C73" s="13"/>
      <c r="D73" s="1"/>
      <c r="E73" s="18">
        <v>0</v>
      </c>
      <c r="F73" s="15"/>
      <c r="G73" s="18">
        <v>0</v>
      </c>
      <c r="H73" s="18">
        <v>0</v>
      </c>
      <c r="I73" s="15">
        <v>0</v>
      </c>
      <c r="J73" s="15">
        <v>0</v>
      </c>
      <c r="K73" s="19"/>
    </row>
    <row r="74" spans="2:11" ht="12.75" customHeight="1">
      <c r="B74" s="12" t="s">
        <v>33</v>
      </c>
      <c r="C74" s="13"/>
      <c r="D74" s="1"/>
      <c r="E74" s="18">
        <f>SUM(E75:E77)</f>
        <v>1242709924.9176309</v>
      </c>
      <c r="F74" s="15"/>
      <c r="G74" s="18">
        <f>SUM(G75:G77)</f>
        <v>0</v>
      </c>
      <c r="H74" s="18">
        <f>SUM(H75:H77)</f>
        <v>108166631.48089999</v>
      </c>
      <c r="I74" s="18">
        <f>SUM(I75:I77)</f>
        <v>58553666.839032471</v>
      </c>
      <c r="J74" s="18">
        <f>SUM(J75:J77)</f>
        <v>1338.7633599999999</v>
      </c>
      <c r="K74" s="19"/>
    </row>
    <row r="75" spans="2:11" ht="12.75" customHeight="1">
      <c r="B75" s="12"/>
      <c r="C75" s="13" t="s">
        <v>77</v>
      </c>
      <c r="D75" s="1" t="s">
        <v>26</v>
      </c>
      <c r="E75" s="23">
        <v>336495281.86163086</v>
      </c>
      <c r="F75" s="21">
        <v>2025</v>
      </c>
      <c r="G75" s="23">
        <v>0</v>
      </c>
      <c r="H75" s="23">
        <v>108166631.48089999</v>
      </c>
      <c r="I75" s="20">
        <v>14872911.834692463</v>
      </c>
      <c r="J75" s="20">
        <v>335.06110000000001</v>
      </c>
      <c r="K75" s="19"/>
    </row>
    <row r="76" spans="2:11" ht="12.75" customHeight="1">
      <c r="B76" s="12"/>
      <c r="C76" s="13" t="s">
        <v>78</v>
      </c>
      <c r="D76" s="1" t="s">
        <v>26</v>
      </c>
      <c r="E76" s="23">
        <v>481011778.05599999</v>
      </c>
      <c r="F76" s="21">
        <v>2027</v>
      </c>
      <c r="G76" s="23">
        <v>0</v>
      </c>
      <c r="H76" s="23">
        <v>0</v>
      </c>
      <c r="I76" s="20">
        <v>16121410.376499999</v>
      </c>
      <c r="J76" s="20">
        <v>334.93405000000001</v>
      </c>
      <c r="K76" s="19"/>
    </row>
    <row r="77" spans="2:11" ht="12.75" customHeight="1" thickBot="1">
      <c r="B77" s="12"/>
      <c r="C77" s="13" t="s">
        <v>79</v>
      </c>
      <c r="D77" s="30" t="s">
        <v>26</v>
      </c>
      <c r="E77" s="23">
        <v>425202865</v>
      </c>
      <c r="F77" s="34">
        <v>2029</v>
      </c>
      <c r="G77" s="35">
        <v>0</v>
      </c>
      <c r="H77" s="23">
        <v>0</v>
      </c>
      <c r="I77" s="20">
        <v>27559344.627840005</v>
      </c>
      <c r="J77" s="20">
        <v>668.76820999999995</v>
      </c>
      <c r="K77" s="19"/>
    </row>
    <row r="78" spans="2:11" ht="13.5" thickBot="1">
      <c r="B78" s="83" t="s">
        <v>34</v>
      </c>
      <c r="C78" s="84"/>
      <c r="D78" s="30"/>
      <c r="E78" s="36"/>
      <c r="F78" s="37"/>
      <c r="G78" s="36"/>
      <c r="H78" s="37"/>
      <c r="I78" s="36"/>
      <c r="J78" s="36"/>
    </row>
    <row r="79" spans="2:11" ht="13.5" thickBot="1">
      <c r="B79" s="83" t="s">
        <v>20</v>
      </c>
      <c r="C79" s="84"/>
      <c r="D79" s="10"/>
      <c r="E79" s="20"/>
      <c r="F79" s="22"/>
      <c r="G79" s="20"/>
      <c r="H79" s="22"/>
      <c r="I79" s="20"/>
      <c r="J79" s="20"/>
    </row>
    <row r="80" spans="2:11" ht="13.5" thickBot="1">
      <c r="B80" s="83" t="s">
        <v>37</v>
      </c>
      <c r="C80" s="84"/>
      <c r="D80" s="10" t="s">
        <v>21</v>
      </c>
      <c r="E80" s="11">
        <f>E68+E66+E61+E60+E59+E46+E45+E24+E7</f>
        <v>1969012579.9469671</v>
      </c>
      <c r="F80" s="24"/>
      <c r="G80" s="11">
        <f>G68+G66+G61+G60+G59+G46+G45+G24+G7</f>
        <v>127016557.686599</v>
      </c>
      <c r="H80" s="25">
        <f>H68+H66+H61+H60+H59+H46+H45+H24+H7</f>
        <v>178987702.03426</v>
      </c>
      <c r="I80" s="11">
        <f>I68+I66+I61+I60+I59+I46+I45+I24+I7</f>
        <v>78550461.67216073</v>
      </c>
      <c r="J80" s="11">
        <f>J68+J66+J61+J60+J59+J46+J45+J24+J7</f>
        <v>138108.40702174051</v>
      </c>
      <c r="K80" s="38"/>
    </row>
    <row r="81" spans="2:11" ht="13.5" thickBot="1">
      <c r="B81" s="83" t="s">
        <v>22</v>
      </c>
      <c r="C81" s="84"/>
      <c r="D81" s="10"/>
      <c r="E81" s="36"/>
      <c r="F81" s="37"/>
      <c r="G81" s="36"/>
      <c r="H81" s="39"/>
      <c r="I81" s="39"/>
      <c r="J81" s="39"/>
    </row>
    <row r="82" spans="2:11">
      <c r="B82" s="40" t="s">
        <v>23</v>
      </c>
      <c r="C82" s="41"/>
      <c r="D82" s="14" t="s">
        <v>7</v>
      </c>
      <c r="E82" s="42"/>
      <c r="F82" s="43"/>
      <c r="G82" s="42"/>
      <c r="H82" s="44"/>
      <c r="I82" s="42"/>
      <c r="J82" s="42"/>
    </row>
    <row r="83" spans="2:11">
      <c r="B83" s="45" t="s">
        <v>10</v>
      </c>
      <c r="C83" s="46"/>
      <c r="D83" s="1" t="s">
        <v>7</v>
      </c>
      <c r="E83" s="47"/>
      <c r="F83" s="48"/>
      <c r="G83" s="47"/>
      <c r="H83" s="49"/>
      <c r="I83" s="47"/>
      <c r="J83" s="47"/>
      <c r="K83" s="19"/>
    </row>
    <row r="84" spans="2:11">
      <c r="B84" s="45" t="s">
        <v>24</v>
      </c>
      <c r="C84" s="46"/>
      <c r="D84" s="1" t="s">
        <v>7</v>
      </c>
      <c r="E84" s="47"/>
      <c r="F84" s="48"/>
      <c r="G84" s="47"/>
      <c r="H84" s="49"/>
      <c r="I84" s="47"/>
      <c r="J84" s="47"/>
      <c r="K84" s="50"/>
    </row>
    <row r="85" spans="2:11" ht="13.5" thickBot="1">
      <c r="B85" s="51" t="s">
        <v>20</v>
      </c>
      <c r="C85" s="52"/>
      <c r="D85" s="30" t="s">
        <v>7</v>
      </c>
      <c r="E85" s="53"/>
      <c r="F85" s="54"/>
      <c r="G85" s="53"/>
      <c r="H85" s="55"/>
      <c r="I85" s="53"/>
      <c r="J85" s="53"/>
      <c r="K85" s="5"/>
    </row>
    <row r="86" spans="2:11" ht="12.75" customHeight="1">
      <c r="B86" s="13"/>
      <c r="C86" s="13"/>
      <c r="D86" s="56"/>
      <c r="E86" s="5"/>
      <c r="F86" s="5"/>
      <c r="G86" s="5"/>
      <c r="H86" s="5"/>
      <c r="I86" s="5"/>
      <c r="J86" s="5"/>
      <c r="K86" s="57"/>
    </row>
    <row r="87" spans="2:11" ht="12.75" customHeight="1">
      <c r="B87" s="2" t="s">
        <v>83</v>
      </c>
      <c r="C87" s="13"/>
      <c r="D87" s="58"/>
      <c r="E87" s="19"/>
      <c r="F87" s="19"/>
      <c r="G87" s="19"/>
      <c r="H87" s="19"/>
      <c r="I87" s="19"/>
      <c r="J87" s="19"/>
    </row>
    <row r="88" spans="2:11" ht="12.75" customHeight="1">
      <c r="B88" s="59" t="s">
        <v>92</v>
      </c>
      <c r="E88" s="2"/>
      <c r="F88" s="2"/>
      <c r="G88" s="2"/>
    </row>
    <row r="89" spans="2:11" ht="12.75" customHeight="1">
      <c r="B89" s="2" t="s">
        <v>46</v>
      </c>
      <c r="C89" s="59"/>
      <c r="D89" s="60"/>
      <c r="E89" s="61"/>
      <c r="F89" s="61"/>
      <c r="G89" s="61"/>
      <c r="H89" s="61"/>
      <c r="I89" s="61"/>
      <c r="J89" s="61"/>
    </row>
    <row r="90" spans="2:11" ht="12.75" customHeight="1">
      <c r="B90" s="59" t="s">
        <v>93</v>
      </c>
      <c r="C90" s="59"/>
      <c r="D90" s="62"/>
      <c r="E90" s="62"/>
      <c r="F90" s="62"/>
      <c r="G90" s="62"/>
      <c r="H90" s="62"/>
      <c r="I90" s="63"/>
      <c r="J90" s="62"/>
      <c r="K90" s="64"/>
    </row>
    <row r="91" spans="2:11">
      <c r="C91" s="2" t="s">
        <v>94</v>
      </c>
      <c r="D91" s="64"/>
      <c r="E91" s="65"/>
      <c r="F91" s="65"/>
      <c r="G91" s="65"/>
      <c r="H91" s="66"/>
      <c r="I91" s="66"/>
      <c r="J91" s="66"/>
      <c r="K91" s="67"/>
    </row>
    <row r="92" spans="2:11">
      <c r="B92" s="68"/>
      <c r="D92" s="64"/>
      <c r="E92" s="66"/>
      <c r="F92" s="66"/>
      <c r="G92" s="66"/>
      <c r="H92" s="66"/>
      <c r="I92" s="69"/>
      <c r="J92" s="69"/>
      <c r="K92" s="70"/>
    </row>
    <row r="93" spans="2:11">
      <c r="B93" s="68"/>
      <c r="E93" s="71"/>
      <c r="F93" s="71"/>
      <c r="G93" s="71"/>
      <c r="H93" s="71"/>
      <c r="I93" s="71"/>
      <c r="J93" s="72"/>
      <c r="K93" s="64"/>
    </row>
    <row r="94" spans="2:11">
      <c r="E94" s="73"/>
      <c r="F94" s="73"/>
      <c r="G94" s="73"/>
      <c r="H94" s="71"/>
      <c r="I94" s="74"/>
      <c r="J94" s="75"/>
      <c r="K94" s="64"/>
    </row>
    <row r="95" spans="2:11">
      <c r="E95" s="76"/>
      <c r="F95" s="76"/>
      <c r="G95" s="76"/>
      <c r="H95" s="76"/>
      <c r="I95" s="76"/>
      <c r="J95" s="76"/>
      <c r="K95" s="64"/>
    </row>
    <row r="96" spans="2:11">
      <c r="E96" s="76"/>
      <c r="F96" s="76"/>
      <c r="G96" s="76"/>
      <c r="H96" s="77"/>
      <c r="I96" s="78"/>
      <c r="J96" s="79"/>
      <c r="K96" s="64"/>
    </row>
    <row r="97" spans="5:11">
      <c r="E97" s="77"/>
      <c r="F97" s="77"/>
      <c r="G97" s="77"/>
      <c r="H97" s="80"/>
      <c r="I97" s="77"/>
      <c r="J97" s="81"/>
      <c r="K97" s="74"/>
    </row>
    <row r="98" spans="5:11">
      <c r="E98" s="82"/>
      <c r="K98" s="74"/>
    </row>
    <row r="100" spans="5:11">
      <c r="E100" s="6"/>
      <c r="F100" s="6"/>
      <c r="G100" s="6"/>
    </row>
  </sheetData>
  <mergeCells count="22"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  <mergeCell ref="B45:C45"/>
    <mergeCell ref="B68:C68"/>
    <mergeCell ref="B81:C81"/>
    <mergeCell ref="B78:C78"/>
    <mergeCell ref="B79:C79"/>
    <mergeCell ref="B80:C80"/>
    <mergeCell ref="B46:C46"/>
    <mergeCell ref="B66:C66"/>
    <mergeCell ref="B61:C61"/>
    <mergeCell ref="B60:C60"/>
    <mergeCell ref="B59:C59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2024-08-22T12:45:53Z</dcterms:modified>
</cp:coreProperties>
</file>